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azer\Desktop\"/>
    </mc:Choice>
  </mc:AlternateContent>
  <xr:revisionPtr revIDLastSave="0" documentId="13_ncr:1_{556A4D58-719E-4201-952A-52AB64934615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Аренда пространтсв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H7" i="1"/>
  <c r="H8" i="1"/>
  <c r="H3" i="1"/>
  <c r="H4" i="1"/>
  <c r="H12" i="1"/>
  <c r="H5" i="1" l="1"/>
  <c r="H9" i="1" l="1"/>
  <c r="H14" i="1" s="1"/>
  <c r="H15" i="1" l="1"/>
  <c r="H16" i="1" s="1"/>
  <c r="H17" i="1" s="1"/>
  <c r="G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Иван Попов</author>
  </authors>
  <commentList>
    <comment ref="D5" authorId="0" shapeId="0" xr:uid="{F797D65A-CA29-496E-BE73-2FE0FDD1C89E}">
      <text>
        <r>
          <rPr>
            <b/>
            <sz val="9"/>
            <color indexed="81"/>
            <rFont val="Tahoma"/>
            <charset val="1"/>
          </rPr>
          <t>Иван Попов:</t>
        </r>
        <r>
          <rPr>
            <sz val="9"/>
            <color indexed="81"/>
            <rFont val="Tahoma"/>
            <charset val="1"/>
          </rPr>
          <t xml:space="preserve">
с оборудованием</t>
        </r>
      </text>
    </comment>
    <comment ref="D6" authorId="0" shapeId="0" xr:uid="{FFFE3D07-2B37-414C-8ED4-68BCC80655FE}">
      <text>
        <r>
          <rPr>
            <b/>
            <sz val="9"/>
            <color indexed="81"/>
            <rFont val="Tahoma"/>
            <charset val="1"/>
          </rPr>
          <t>Иван Попов:</t>
        </r>
        <r>
          <rPr>
            <sz val="9"/>
            <color indexed="81"/>
            <rFont val="Tahoma"/>
            <charset val="1"/>
          </rPr>
          <t xml:space="preserve">
с оборудованием</t>
        </r>
      </text>
    </comment>
  </commentList>
</comments>
</file>

<file path=xl/sharedStrings.xml><?xml version="1.0" encoding="utf-8"?>
<sst xmlns="http://schemas.openxmlformats.org/spreadsheetml/2006/main" count="34" uniqueCount="27">
  <si>
    <t>кв.м.</t>
  </si>
  <si>
    <t>Итого</t>
  </si>
  <si>
    <t>Основное здание</t>
  </si>
  <si>
    <t>Привязка к схеме:</t>
  </si>
  <si>
    <t>Обозначение помещения:</t>
  </si>
  <si>
    <t>Этаж:</t>
  </si>
  <si>
    <t>Первый этаж</t>
  </si>
  <si>
    <t>Второй этаж</t>
  </si>
  <si>
    <t>Итого без НДС:</t>
  </si>
  <si>
    <t>Итого без НДС</t>
  </si>
  <si>
    <t>НДС 22%</t>
  </si>
  <si>
    <t>К оплате:</t>
  </si>
  <si>
    <t>Аренда внутренней территории</t>
  </si>
  <si>
    <t>Парковочное пространство на территории</t>
  </si>
  <si>
    <t xml:space="preserve"> </t>
  </si>
  <si>
    <t>Стоимость кв.м. за час аренды:</t>
  </si>
  <si>
    <t>Часов аренды:</t>
  </si>
  <si>
    <t>Стоимость парковочного места в час</t>
  </si>
  <si>
    <t>Доступных парковочных мест</t>
  </si>
  <si>
    <t>Арендуемое кол-во парковочных мест</t>
  </si>
  <si>
    <t>Заполняются только ячейки выделенные красным цветом</t>
  </si>
  <si>
    <t>Музей 1</t>
  </si>
  <si>
    <t>Музей 2</t>
  </si>
  <si>
    <t>Медиацентр, студия 1</t>
  </si>
  <si>
    <t>Медиацентр, студия 2</t>
  </si>
  <si>
    <t>Подсобное помещение</t>
  </si>
  <si>
    <t>Балкон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</si>
</sst>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₽&quot;_-;\-* #,##0.00\ &quot;₽&quot;_-;_-* &quot;-&quot;??\ &quot;₽&quot;_-;_-@_-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u/>
      <sz val="11"/>
      <color rgb="FFFF0000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4" fontId="0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right"/>
    </xf>
    <xf numFmtId="0" fontId="1" fillId="0" borderId="0" xfId="0" applyFont="1" applyBorder="1" applyAlignment="1">
      <alignment vertical="center" textRotation="90" wrapText="1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/>
    <xf numFmtId="44" fontId="3" fillId="0" borderId="1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9" fontId="0" fillId="0" borderId="0" xfId="2" applyFont="1"/>
    <xf numFmtId="44" fontId="3" fillId="0" borderId="0" xfId="1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44" fontId="0" fillId="0" borderId="1" xfId="1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textRotation="90" wrapText="1"/>
    </xf>
  </cellXfs>
  <cellStyles count="3">
    <cellStyle name="Денежный" xfId="1" builtinId="4"/>
    <cellStyle name="Обычный" xfId="0" builtinId="0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22411</xdr:rowOff>
    </xdr:from>
    <xdr:to>
      <xdr:col>7</xdr:col>
      <xdr:colOff>2349500</xdr:colOff>
      <xdr:row>59</xdr:row>
      <xdr:rowOff>11132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F4DAFA70-DB3D-42F9-8040-3C0E052F0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77036"/>
          <a:ext cx="12001500" cy="77992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zoomScale="85" zoomScaleNormal="85" workbookViewId="0">
      <selection activeCell="L12" sqref="L12"/>
    </sheetView>
  </sheetViews>
  <sheetFormatPr defaultRowHeight="14.5" x14ac:dyDescent="0.35"/>
  <cols>
    <col min="1" max="1" width="9.26953125" customWidth="1"/>
    <col min="2" max="2" width="13.6328125" style="2" customWidth="1"/>
    <col min="3" max="3" width="25.81640625" style="1" customWidth="1"/>
    <col min="4" max="4" width="33.7265625" style="1" bestFit="1" customWidth="1"/>
    <col min="5" max="5" width="7.36328125" bestFit="1" customWidth="1"/>
    <col min="6" max="6" width="31" style="2" bestFit="1" customWidth="1"/>
    <col min="7" max="7" width="17.54296875" style="23" bestFit="1" customWidth="1"/>
    <col min="8" max="8" width="34.08984375" bestFit="1" customWidth="1"/>
  </cols>
  <sheetData>
    <row r="1" spans="1:8" x14ac:dyDescent="0.35">
      <c r="A1" s="29" t="s">
        <v>20</v>
      </c>
      <c r="B1" s="29"/>
      <c r="C1" s="29"/>
      <c r="D1" s="29"/>
      <c r="E1" s="29"/>
      <c r="F1" s="29"/>
      <c r="G1" s="29"/>
      <c r="H1" s="29"/>
    </row>
    <row r="2" spans="1:8" ht="25.25" customHeight="1" x14ac:dyDescent="0.35">
      <c r="A2" s="33" t="s">
        <v>2</v>
      </c>
      <c r="B2" s="5" t="s">
        <v>3</v>
      </c>
      <c r="C2" s="8" t="s">
        <v>5</v>
      </c>
      <c r="D2" s="8" t="s">
        <v>4</v>
      </c>
      <c r="E2" s="8" t="s">
        <v>0</v>
      </c>
      <c r="F2" s="3" t="s">
        <v>15</v>
      </c>
      <c r="G2" s="20" t="s">
        <v>16</v>
      </c>
      <c r="H2" s="3" t="s">
        <v>8</v>
      </c>
    </row>
    <row r="3" spans="1:8" ht="25.25" customHeight="1" x14ac:dyDescent="0.35">
      <c r="A3" s="33"/>
      <c r="B3" s="4">
        <v>1</v>
      </c>
      <c r="C3" s="6" t="s">
        <v>6</v>
      </c>
      <c r="D3" s="6" t="s">
        <v>21</v>
      </c>
      <c r="E3" s="6">
        <v>691</v>
      </c>
      <c r="F3" s="6">
        <v>20</v>
      </c>
      <c r="G3" s="28">
        <v>1</v>
      </c>
      <c r="H3" s="27">
        <f t="shared" ref="H3:H8" si="0">IFERROR(G3*F3*E3,0)</f>
        <v>13820</v>
      </c>
    </row>
    <row r="4" spans="1:8" ht="25.25" customHeight="1" x14ac:dyDescent="0.35">
      <c r="A4" s="33"/>
      <c r="B4" s="4">
        <v>2</v>
      </c>
      <c r="C4" s="6" t="s">
        <v>6</v>
      </c>
      <c r="D4" s="6" t="s">
        <v>22</v>
      </c>
      <c r="E4" s="6">
        <v>565</v>
      </c>
      <c r="F4" s="6">
        <v>20</v>
      </c>
      <c r="G4" s="28">
        <v>1</v>
      </c>
      <c r="H4" s="27">
        <f t="shared" si="0"/>
        <v>11300</v>
      </c>
    </row>
    <row r="5" spans="1:8" ht="25.25" customHeight="1" x14ac:dyDescent="0.35">
      <c r="A5" s="33"/>
      <c r="B5" s="4">
        <v>3</v>
      </c>
      <c r="C5" s="6" t="s">
        <v>7</v>
      </c>
      <c r="D5" s="6" t="s">
        <v>23</v>
      </c>
      <c r="E5" s="6">
        <v>16.2</v>
      </c>
      <c r="F5" s="6">
        <v>200</v>
      </c>
      <c r="G5" s="26">
        <v>1</v>
      </c>
      <c r="H5" s="7">
        <f t="shared" si="0"/>
        <v>3240</v>
      </c>
    </row>
    <row r="6" spans="1:8" ht="25.25" customHeight="1" x14ac:dyDescent="0.35">
      <c r="A6" s="33"/>
      <c r="B6" s="4">
        <v>4</v>
      </c>
      <c r="C6" s="6" t="s">
        <v>7</v>
      </c>
      <c r="D6" s="6" t="s">
        <v>24</v>
      </c>
      <c r="E6" s="6">
        <v>8.8000000000000007</v>
      </c>
      <c r="F6" s="6">
        <v>200</v>
      </c>
      <c r="G6" s="28">
        <v>1</v>
      </c>
      <c r="H6" s="27">
        <f t="shared" si="0"/>
        <v>1760.0000000000002</v>
      </c>
    </row>
    <row r="7" spans="1:8" ht="25.25" customHeight="1" x14ac:dyDescent="0.35">
      <c r="A7" s="33"/>
      <c r="B7" s="4">
        <v>5</v>
      </c>
      <c r="C7" s="6" t="s">
        <v>7</v>
      </c>
      <c r="D7" s="6" t="s">
        <v>25</v>
      </c>
      <c r="E7" s="6">
        <v>9.1999999999999993</v>
      </c>
      <c r="F7" s="6">
        <v>10</v>
      </c>
      <c r="G7" s="28">
        <v>1</v>
      </c>
      <c r="H7" s="27">
        <f t="shared" si="0"/>
        <v>92</v>
      </c>
    </row>
    <row r="8" spans="1:8" ht="25.25" customHeight="1" x14ac:dyDescent="0.35">
      <c r="A8" s="33"/>
      <c r="B8" s="4">
        <v>6</v>
      </c>
      <c r="C8" s="6" t="s">
        <v>7</v>
      </c>
      <c r="D8" s="6" t="s">
        <v>26</v>
      </c>
      <c r="E8" s="6">
        <v>106.9</v>
      </c>
      <c r="F8" s="6">
        <v>15</v>
      </c>
      <c r="G8" s="28">
        <v>1</v>
      </c>
      <c r="H8" s="27">
        <f t="shared" si="0"/>
        <v>1603.5</v>
      </c>
    </row>
    <row r="9" spans="1:8" ht="25.25" customHeight="1" x14ac:dyDescent="0.35">
      <c r="A9" s="11"/>
      <c r="B9" s="16"/>
      <c r="C9" s="12"/>
      <c r="E9" s="13"/>
      <c r="F9" s="12"/>
      <c r="G9" s="21" t="s">
        <v>1</v>
      </c>
      <c r="H9" s="19">
        <f>SUM(H3:H8)</f>
        <v>31815.5</v>
      </c>
    </row>
    <row r="10" spans="1:8" s="2" customFormat="1" x14ac:dyDescent="0.35">
      <c r="B10" s="17"/>
      <c r="G10" s="22"/>
    </row>
    <row r="11" spans="1:8" ht="51.5" customHeight="1" x14ac:dyDescent="0.35">
      <c r="A11" s="33" t="s">
        <v>12</v>
      </c>
      <c r="B11" s="5" t="s">
        <v>4</v>
      </c>
      <c r="C11" s="5" t="s">
        <v>18</v>
      </c>
      <c r="D11" s="3" t="s">
        <v>17</v>
      </c>
      <c r="E11" s="30" t="s">
        <v>19</v>
      </c>
      <c r="F11" s="30"/>
      <c r="G11" s="20" t="s">
        <v>16</v>
      </c>
      <c r="H11" s="3" t="s">
        <v>8</v>
      </c>
    </row>
    <row r="12" spans="1:8" ht="42.5" customHeight="1" x14ac:dyDescent="0.35">
      <c r="A12" s="33"/>
      <c r="B12" s="4" t="s">
        <v>13</v>
      </c>
      <c r="C12" s="6">
        <v>5</v>
      </c>
      <c r="D12" s="6">
        <v>100</v>
      </c>
      <c r="E12" s="31">
        <v>1</v>
      </c>
      <c r="F12" s="32"/>
      <c r="G12" s="26">
        <v>1</v>
      </c>
      <c r="H12" s="15">
        <f>IF(E12&gt;D12,"Превышен лимит парковочных мест",IFERROR(D12*E12*G12,""))</f>
        <v>100</v>
      </c>
    </row>
    <row r="14" spans="1:8" x14ac:dyDescent="0.35">
      <c r="G14" s="23" t="str">
        <f>IF(OR(H14=10%,H14=15%,H14=20%),"Скидка","")</f>
        <v/>
      </c>
      <c r="H14" s="18" t="str">
        <f>IF(AND(H9&gt;=100000,H9&lt;=150000),10%,IF(AND(H9&gt;=150001,H9&lt;=200000),15%,IF(H9&gt;=200001,20%,"")))</f>
        <v/>
      </c>
    </row>
    <row r="15" spans="1:8" x14ac:dyDescent="0.35">
      <c r="G15" s="24" t="s">
        <v>9</v>
      </c>
      <c r="H15" s="9">
        <f>IF(H14&lt;&gt;"",(IF(E12&gt;D12,H9,H12+H9))*(1-H14),IF(E12&gt;D12,H9,H12+H9))</f>
        <v>31915.5</v>
      </c>
    </row>
    <row r="16" spans="1:8" x14ac:dyDescent="0.35">
      <c r="F16" s="14"/>
      <c r="G16" s="24" t="s">
        <v>10</v>
      </c>
      <c r="H16" s="9">
        <f>H15*0.22</f>
        <v>7021.41</v>
      </c>
    </row>
    <row r="17" spans="7:11" x14ac:dyDescent="0.35">
      <c r="G17" s="25" t="s">
        <v>11</v>
      </c>
      <c r="H17" s="10">
        <f>H16+H15</f>
        <v>38936.910000000003</v>
      </c>
    </row>
    <row r="21" spans="7:11" x14ac:dyDescent="0.35">
      <c r="K21" t="s">
        <v>14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A1:H1"/>
    <mergeCell ref="E11:F11"/>
    <mergeCell ref="E12:F12"/>
    <mergeCell ref="A11:A12"/>
    <mergeCell ref="A2:A8"/>
  </mergeCells>
  <pageMargins left="0.7" right="0.7" top="0.75" bottom="0.75" header="0.3" footer="0.3"/>
  <pageSetup paperSize="9" orientation="portrait" horizont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Аренда пространтсва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Лобанов Сергей</dc:creator>
  <cp:lastModifiedBy>Иван Попов</cp:lastModifiedBy>
  <dcterms:created xsi:type="dcterms:W3CDTF">2026-03-19T09:17:36Z</dcterms:created>
  <dcterms:modified xsi:type="dcterms:W3CDTF">2026-04-22T18:17:55Z</dcterms:modified>
</cp:coreProperties>
</file>